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rencia Administracion\PORTAL DE TRANSPARENCIA\PARA COLGAR EN EL PORTAL DEL COMISIONADO\"/>
    </mc:Choice>
  </mc:AlternateContent>
  <xr:revisionPtr revIDLastSave="0" documentId="12_ncr:500000_{BEFBEED4-43A0-4D99-9AED-5C2FDA40B99B}" xr6:coauthVersionLast="31" xr6:coauthVersionMax="31" xr10:uidLastSave="{00000000-0000-0000-0000-000000000000}"/>
  <bookViews>
    <workbookView xWindow="0" yWindow="0" windowWidth="28800" windowHeight="11925" xr2:uid="{2E021A81-5F4B-43DF-AE70-5D1A12B84088}"/>
  </bookViews>
  <sheets>
    <sheet name="Hoja1" sheetId="1" r:id="rId1"/>
  </sheets>
  <externalReferences>
    <externalReference r:id="rId2"/>
  </externalReferences>
  <definedNames>
    <definedName name="ejercicio">[1]GENERAL!$D$15</definedName>
    <definedName name="Entidad">[1]GENERAL!$D$13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G71" i="1"/>
  <c r="F71" i="1"/>
  <c r="I68" i="1"/>
  <c r="H68" i="1"/>
  <c r="G68" i="1"/>
  <c r="F68" i="1"/>
  <c r="I57" i="1"/>
  <c r="H57" i="1"/>
  <c r="G57" i="1"/>
  <c r="F57" i="1"/>
  <c r="I53" i="1"/>
  <c r="H53" i="1"/>
  <c r="G53" i="1"/>
  <c r="F47" i="1"/>
  <c r="F46" i="1"/>
  <c r="F45" i="1"/>
  <c r="I39" i="1"/>
  <c r="H39" i="1"/>
  <c r="G39" i="1"/>
  <c r="F39" i="1"/>
  <c r="G34" i="1"/>
  <c r="F34" i="1"/>
  <c r="G33" i="1"/>
  <c r="I30" i="1"/>
  <c r="H30" i="1"/>
  <c r="G30" i="1"/>
  <c r="F30" i="1"/>
  <c r="F18" i="1"/>
  <c r="I16" i="1"/>
  <c r="H16" i="1"/>
  <c r="G16" i="1"/>
  <c r="F16" i="1"/>
  <c r="D9" i="1"/>
  <c r="L6" i="1"/>
  <c r="F35" i="1" l="1"/>
  <c r="G18" i="1" s="1"/>
  <c r="G35" i="1" s="1"/>
  <c r="F53" i="1"/>
</calcChain>
</file>

<file path=xl/sharedStrings.xml><?xml version="1.0" encoding="utf-8"?>
<sst xmlns="http://schemas.openxmlformats.org/spreadsheetml/2006/main" count="104" uniqueCount="58">
  <si>
    <t xml:space="preserve">    Área de Presidencia</t>
  </si>
  <si>
    <t xml:space="preserve">    Dirección Insular de Hacienda</t>
  </si>
  <si>
    <t xml:space="preserve"> PRESUPUESTO GENERAL</t>
  </si>
  <si>
    <t xml:space="preserve"> PROGRAMA DE ACTUACIÓN, INVERSIONES Y FINANCIACIÓN (PAIF)</t>
  </si>
  <si>
    <t xml:space="preserve"> ENTIDAD:</t>
  </si>
  <si>
    <t>SUBVENCIONES Y TRANSFERENCIAS (1)</t>
  </si>
  <si>
    <t>I. SUBVENCIONES Y TRANSFERENCIAS.</t>
  </si>
  <si>
    <t>I.1. SUBVENCIONES DE CAPITAL</t>
  </si>
  <si>
    <t>Descripción</t>
  </si>
  <si>
    <t>DATOS SEGÚN CRITERIOS CONTABILIDAD ENTIDAD (2)</t>
  </si>
  <si>
    <t>DATOS SEGÚN CRITERIOS ECIT y OTRAS ADM. PÚBLICAS (3)</t>
  </si>
  <si>
    <t>Subvención</t>
  </si>
  <si>
    <t>Ente</t>
  </si>
  <si>
    <t>ÁREA</t>
  </si>
  <si>
    <t>PROG.</t>
  </si>
  <si>
    <t>ECON.</t>
  </si>
  <si>
    <t>Saldo inicial (neto de efecto impositivo)</t>
  </si>
  <si>
    <t>MOTORIZACIÓN SIST. TRAMOYA FASE I</t>
  </si>
  <si>
    <t>CIT</t>
  </si>
  <si>
    <t>CULTURA</t>
  </si>
  <si>
    <t>TALLER DE CREACIÓN ESCÉNICA</t>
  </si>
  <si>
    <t>ADEC. Y MEJORA DE INSTALACIONES Y RECURSOS</t>
  </si>
  <si>
    <t>RENOVACIÓN CONCHA ACÚSTICA SALA SINFÓNICA</t>
  </si>
  <si>
    <t>ADEC. DE ESPACIOS PARA LA ESCUELA CORAL</t>
  </si>
  <si>
    <t>ADQ. MAT.INVENTARIABLE PROY. DISTRITO DE LAS ARTES</t>
  </si>
  <si>
    <t>MOTORIZACIÓN SIST. TRAMOYA FASE II</t>
  </si>
  <si>
    <t xml:space="preserve">TOTAL CONCEDIDAS </t>
  </si>
  <si>
    <t>Menos efecto impositivo de las subvenciones concedidas</t>
  </si>
  <si>
    <t>Menos imputación de subvenciones al resultado del ejercicio</t>
  </si>
  <si>
    <t>Más efecto impositivo de la imputación subvenciones al rtdo. ejercicio</t>
  </si>
  <si>
    <t>SALDO FINAL DE SUBVENCIONES, DONACIONES Y LEGADOS</t>
  </si>
  <si>
    <t>I.2. SUBVENCIONES DE EXPLOTACIÓN.</t>
  </si>
  <si>
    <t>DATOS SEGÚN CRITERIOS CONTABILIDAD ENTIDAD (4)</t>
  </si>
  <si>
    <t>DATOS SEGÚN CRITERIOS ECIT y OTRAS ADM. PÚBLICAS (5)</t>
  </si>
  <si>
    <t>PROGRAMA DE APOYO A ESPACIOS ESCÉNICOS PARA TEMPORADA LÍRICA</t>
  </si>
  <si>
    <t>Estado</t>
  </si>
  <si>
    <t>APORTACIÓN ESPECÍFICA PRODUCCIÓN PROYECTOS CULTURALES</t>
  </si>
  <si>
    <t>APORTACIÓN ESPECÍFICA PROCESOS DISTRIBUCIÓN, COMERCIALIZACIÓN E INTERNACIONALIZACIÓN</t>
  </si>
  <si>
    <t>APORTACIÓN ESPECÍFICA EDUCACIÓN ARTÍSTICA CTROS. ESCOLARES</t>
  </si>
  <si>
    <t>EDUCACIÓN</t>
  </si>
  <si>
    <t>APORTACIÓN ESPECÍFICA DESARROLLO ARTES ESCÉNICAS</t>
  </si>
  <si>
    <t>APORTACIÓN ESPECÍFICA ESCUELA CORAL</t>
  </si>
  <si>
    <t>APORTACIÓN ESPECÍFICA RED INSULAR DE COROS DE TENERIFE</t>
  </si>
  <si>
    <t>APORTACIÓN ESPECÍFICA PROYECTO TENERIFE DANZA</t>
  </si>
  <si>
    <t>APORTACIÓN ESPECÍFICA CORRIENTE EDUCACIÓN ARTÍSTICA CENTROS ESCOLARES</t>
  </si>
  <si>
    <t>APORTACIÓN ESPECÍFICA CORRIENTE DESARROLLO ARTES ESCÉNICAS</t>
  </si>
  <si>
    <t>APORTACIÓN ESPECÍFICA CORRIENTE CIRCUITO INSULAR DE TEATRO Y DANZA</t>
  </si>
  <si>
    <t>APORTACIÓN ESPECÍFICA CORRIENTE PLAN INSULAR DE MÚSICA/JÓVENES</t>
  </si>
  <si>
    <t>APORTACIÓN ESPECÍFICA CORRIENTE CENTRO INSULAR DE ARTES ESCÉNICAS</t>
  </si>
  <si>
    <t>II. APORTACIONES DE SOCIOS.</t>
  </si>
  <si>
    <t>DATOS SEGÚN CRITERIOS CONTABILIDAD ENTIDAD (6)</t>
  </si>
  <si>
    <t>DATOS SEGÚN CRITERIOS ECIT y OTRAS ADM. PÚBLICAS (7)</t>
  </si>
  <si>
    <t>APORTACIÓN GENÉRICA</t>
  </si>
  <si>
    <t>APORTACIÓN GENÉRICA (IDECO-CULTURA)</t>
  </si>
  <si>
    <t>INCREMENTO 1% GASTOS DE PERSONAL</t>
  </si>
  <si>
    <t xml:space="preserve"> Aportación Genérica</t>
  </si>
  <si>
    <r>
      <t>III. EMISIÓN DE INSTRUMENTOS DE PATRIMONIO PROPIO.</t>
    </r>
    <r>
      <rPr>
        <sz val="12"/>
        <color rgb="FFFF0000"/>
        <rFont val="Helvetica"/>
        <family val="2"/>
      </rPr>
      <t xml:space="preserve"> </t>
    </r>
    <r>
      <rPr>
        <sz val="12"/>
        <rFont val="Helvetica"/>
        <family val="2"/>
      </rPr>
      <t>(8)</t>
    </r>
  </si>
  <si>
    <t>TOTAL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</si>
</sst>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rgb="FFFF0000"/>
      <name val="Helvetica"/>
      <family val="2"/>
    </font>
    <font>
      <sz val="12"/>
      <name val="Helvetica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</fills>
  <borders count="42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 style="thin">
        <color theme="0" tint="-0.249977111117893"/>
      </right>
      <top style="hair">
        <color theme="0" tint="-0.249977111117893"/>
      </top>
      <bottom/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</borders>
  <cellStyleXfs count="2">
    <xf numFmtId="0" fontId="0" fillId="0" borderId="0"/>
    <xf numFmtId="0" fontId="8" fillId="0" borderId="0"/>
  </cellStyleXfs>
  <cellXfs count="119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" fontId="5" fillId="2" borderId="0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 vertical="center"/>
    </xf>
    <xf numFmtId="4" fontId="7" fillId="5" borderId="0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4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1" applyFont="1" applyFill="1" applyBorder="1" applyAlignment="1">
      <alignment horizontal="center" wrapText="1"/>
    </xf>
    <xf numFmtId="4" fontId="3" fillId="2" borderId="16" xfId="0" applyNumberFormat="1" applyFont="1" applyFill="1" applyBorder="1" applyAlignment="1" applyProtection="1">
      <alignment vertical="center"/>
      <protection locked="0"/>
    </xf>
    <xf numFmtId="4" fontId="3" fillId="2" borderId="11" xfId="0" applyNumberFormat="1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4" fontId="2" fillId="2" borderId="19" xfId="0" applyNumberFormat="1" applyFont="1" applyFill="1" applyBorder="1" applyAlignment="1" applyProtection="1">
      <alignment vertical="center"/>
      <protection locked="0"/>
    </xf>
    <xf numFmtId="4" fontId="2" fillId="2" borderId="20" xfId="0" applyNumberFormat="1" applyFont="1" applyFill="1" applyBorder="1" applyAlignment="1" applyProtection="1">
      <alignment vertical="center"/>
      <protection locked="0"/>
    </xf>
    <xf numFmtId="4" fontId="2" fillId="2" borderId="21" xfId="0" applyNumberFormat="1" applyFont="1" applyFill="1" applyBorder="1" applyAlignment="1" applyProtection="1">
      <alignment vertical="center"/>
      <protection locked="0"/>
    </xf>
    <xf numFmtId="4" fontId="3" fillId="2" borderId="21" xfId="0" applyNumberFormat="1" applyFont="1" applyFill="1" applyBorder="1" applyAlignment="1" applyProtection="1">
      <alignment horizontal="center" vertical="center"/>
      <protection locked="0"/>
    </xf>
    <xf numFmtId="4" fontId="3" fillId="2" borderId="22" xfId="0" applyNumberFormat="1" applyFont="1" applyFill="1" applyBorder="1" applyAlignment="1" applyProtection="1">
      <alignment horizontal="center" vertical="center"/>
      <protection locked="0"/>
    </xf>
    <xf numFmtId="4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>
      <alignment horizontal="left"/>
    </xf>
    <xf numFmtId="4" fontId="2" fillId="2" borderId="21" xfId="0" applyNumberFormat="1" applyFont="1" applyFill="1" applyBorder="1" applyAlignment="1" applyProtection="1">
      <alignment horizontal="center" vertical="center"/>
      <protection locked="0"/>
    </xf>
    <xf numFmtId="4" fontId="2" fillId="2" borderId="23" xfId="0" applyNumberFormat="1" applyFont="1" applyFill="1" applyBorder="1" applyAlignment="1" applyProtection="1">
      <alignment vertical="center"/>
      <protection locked="0"/>
    </xf>
    <xf numFmtId="4" fontId="2" fillId="2" borderId="24" xfId="0" applyNumberFormat="1" applyFont="1" applyFill="1" applyBorder="1" applyAlignment="1" applyProtection="1">
      <alignment vertical="center"/>
      <protection locked="0"/>
    </xf>
    <xf numFmtId="4" fontId="2" fillId="2" borderId="18" xfId="0" applyNumberFormat="1" applyFont="1" applyFill="1" applyBorder="1" applyAlignment="1" applyProtection="1">
      <alignment vertical="center"/>
      <protection locked="0"/>
    </xf>
    <xf numFmtId="4" fontId="3" fillId="2" borderId="18" xfId="0" applyNumberFormat="1" applyFont="1" applyFill="1" applyBorder="1" applyAlignment="1" applyProtection="1">
      <alignment horizontal="center" vertical="center"/>
      <protection locked="0"/>
    </xf>
    <xf numFmtId="4" fontId="2" fillId="2" borderId="18" xfId="0" applyNumberFormat="1" applyFont="1" applyFill="1" applyBorder="1" applyAlignment="1" applyProtection="1">
      <alignment horizontal="center" vertical="center"/>
      <protection locked="0"/>
    </xf>
    <xf numFmtId="4" fontId="2" fillId="2" borderId="25" xfId="0" applyNumberFormat="1" applyFont="1" applyFill="1" applyBorder="1" applyAlignment="1" applyProtection="1">
      <alignment vertical="center"/>
      <protection locked="0"/>
    </xf>
    <xf numFmtId="4" fontId="2" fillId="2" borderId="26" xfId="0" applyNumberFormat="1" applyFont="1" applyFill="1" applyBorder="1" applyAlignment="1" applyProtection="1">
      <alignment vertical="center"/>
      <protection locked="0"/>
    </xf>
    <xf numFmtId="4" fontId="2" fillId="2" borderId="27" xfId="0" applyNumberFormat="1" applyFont="1" applyFill="1" applyBorder="1" applyAlignment="1" applyProtection="1">
      <alignment vertical="center"/>
      <protection locked="0"/>
    </xf>
    <xf numFmtId="4" fontId="3" fillId="2" borderId="27" xfId="0" applyNumberFormat="1" applyFont="1" applyFill="1" applyBorder="1" applyAlignment="1" applyProtection="1">
      <alignment horizontal="center" vertical="center"/>
      <protection locked="0"/>
    </xf>
    <xf numFmtId="4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4" fontId="2" fillId="2" borderId="30" xfId="0" applyNumberFormat="1" applyFont="1" applyFill="1" applyBorder="1" applyAlignment="1" applyProtection="1">
      <alignment vertical="center"/>
      <protection locked="0"/>
    </xf>
    <xf numFmtId="4" fontId="2" fillId="2" borderId="31" xfId="0" applyNumberFormat="1" applyFont="1" applyFill="1" applyBorder="1" applyAlignment="1" applyProtection="1">
      <alignment vertical="center"/>
      <protection locked="0"/>
    </xf>
    <xf numFmtId="4" fontId="2" fillId="2" borderId="29" xfId="0" applyNumberFormat="1" applyFont="1" applyFill="1" applyBorder="1" applyAlignment="1" applyProtection="1">
      <alignment vertical="center"/>
      <protection locked="0"/>
    </xf>
    <xf numFmtId="4" fontId="3" fillId="2" borderId="29" xfId="0" applyNumberFormat="1" applyFont="1" applyFill="1" applyBorder="1" applyAlignment="1" applyProtection="1">
      <alignment horizontal="center" vertical="center"/>
      <protection locked="0"/>
    </xf>
    <xf numFmtId="4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4" fontId="3" fillId="2" borderId="34" xfId="0" applyNumberFormat="1" applyFont="1" applyFill="1" applyBorder="1" applyAlignment="1">
      <alignment vertical="center"/>
    </xf>
    <xf numFmtId="4" fontId="3" fillId="2" borderId="35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center" vertical="center"/>
    </xf>
    <xf numFmtId="4" fontId="2" fillId="2" borderId="36" xfId="0" applyNumberFormat="1" applyFont="1" applyFill="1" applyBorder="1" applyAlignment="1" applyProtection="1">
      <alignment vertical="center"/>
      <protection locked="0"/>
    </xf>
    <xf numFmtId="4" fontId="2" fillId="2" borderId="38" xfId="0" applyNumberFormat="1" applyFont="1" applyFill="1" applyBorder="1" applyAlignment="1" applyProtection="1">
      <alignment vertical="center"/>
      <protection locked="0"/>
    </xf>
    <xf numFmtId="4" fontId="6" fillId="2" borderId="39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Border="1" applyAlignment="1">
      <alignment horizontal="left" vertical="center"/>
    </xf>
    <xf numFmtId="4" fontId="2" fillId="2" borderId="17" xfId="0" applyNumberFormat="1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23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36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vertical="center"/>
      <protection locked="0"/>
    </xf>
    <xf numFmtId="4" fontId="2" fillId="2" borderId="41" xfId="0" applyNumberFormat="1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left" vertical="center"/>
    </xf>
    <xf numFmtId="4" fontId="2" fillId="2" borderId="22" xfId="0" applyNumberFormat="1" applyFont="1" applyFill="1" applyBorder="1" applyAlignment="1" applyProtection="1">
      <alignment vertical="center"/>
      <protection locked="0"/>
    </xf>
    <xf numFmtId="4" fontId="13" fillId="2" borderId="0" xfId="0" applyNumberFormat="1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F1B8C30-98C8-44ED-B452-375022F45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117803</xdr:rowOff>
    </xdr:from>
    <xdr:to>
      <xdr:col>2</xdr:col>
      <xdr:colOff>1079500</xdr:colOff>
      <xdr:row>3</xdr:row>
      <xdr:rowOff>221234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16F16-1574-494B-AC17-3C8E9FAC0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17803"/>
          <a:ext cx="1225550" cy="960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/Comun/P.A.I.F/P.A.I.F.%202018/PAIF_PyMES_2018_(Protegido)%20AUDITORIO%20v7%2025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CHECK_LIST"/>
      <sheetName val="FC-1_ORGANOS_GOBIERNO"/>
      <sheetName val="FC-2_ACCIONISTAS"/>
      <sheetName val="FC-2_1"/>
      <sheetName val="FC-3_CPyG"/>
      <sheetName val="FC-3_1_INF_ADIC_CPyG"/>
      <sheetName val="FC-4_ACTIVO"/>
      <sheetName val="FC-4_PASIVO"/>
      <sheetName val="FC-6_Inversiones"/>
      <sheetName val="FC-7_INF"/>
      <sheetName val="FC-8_INV_FINANCIERAS"/>
      <sheetName val="FC-9_TRANS_SUBV"/>
      <sheetName val="FC-10_DEUDAS"/>
      <sheetName val="FC-11_DEUDA_VIVA"/>
      <sheetName val="FC-12_PERFIL_VTO_DEUDA"/>
      <sheetName val="FC-13_PERSONAL"/>
      <sheetName val="FC-14_OPER_INTERNAS"/>
      <sheetName val="FC-15_ENCOMIENDAS"/>
      <sheetName val="FC-16_ESTAB_PRESUP"/>
      <sheetName val="FC-17_FINANCIACIÓN"/>
      <sheetName val="FC-90_COMPROBACIÓN"/>
      <sheetName val="FC-91_PRESUPUESTO"/>
      <sheetName val="FC-92_PRESUPUESTO_PYG"/>
    </sheetNames>
    <sheetDataSet>
      <sheetData sheetId="0">
        <row r="13">
          <cell r="D13" t="str">
            <v>AUDITORIO DE TENERIFE, S.A.U.</v>
          </cell>
        </row>
        <row r="15">
          <cell r="D15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41">
          <cell r="E41">
            <v>844351.58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BF2B-4F47-421A-ACAC-A08606D909ED}">
  <sheetPr>
    <pageSetUpPr fitToPage="1"/>
  </sheetPr>
  <dimension ref="A2:M87"/>
  <sheetViews>
    <sheetView tabSelected="1" topLeftCell="A73" workbookViewId="0">
      <selection activeCell="F42" sqref="F42"/>
    </sheetView>
  </sheetViews>
  <sheetFormatPr baseColWidth="10" defaultColWidth="13.7109375" defaultRowHeight="23.1" customHeight="1" x14ac:dyDescent="0.2"/>
  <cols>
    <col min="1" max="2" width="4" style="1" customWidth="1"/>
    <col min="3" max="3" width="61.42578125" style="1" customWidth="1"/>
    <col min="4" max="4" width="33.85546875" style="1" bestFit="1" customWidth="1"/>
    <col min="5" max="5" width="8.42578125" style="3" bestFit="1" customWidth="1"/>
    <col min="6" max="9" width="14.5703125" style="3" bestFit="1" customWidth="1"/>
    <col min="10" max="10" width="15.28515625" style="3" bestFit="1" customWidth="1"/>
    <col min="11" max="12" width="12.42578125" style="3" customWidth="1"/>
    <col min="13" max="13" width="4.28515625" style="1" customWidth="1"/>
    <col min="14" max="16384" width="13.7109375" style="1"/>
  </cols>
  <sheetData>
    <row r="2" spans="2:13" ht="23.1" customHeight="1" x14ac:dyDescent="0.2">
      <c r="D2" s="2" t="s">
        <v>0</v>
      </c>
    </row>
    <row r="3" spans="2:13" ht="23.1" customHeight="1" x14ac:dyDescent="0.2">
      <c r="D3" s="2" t="s">
        <v>1</v>
      </c>
    </row>
    <row r="4" spans="2:13" ht="23.1" customHeight="1" thickBot="1" x14ac:dyDescent="0.25"/>
    <row r="5" spans="2:13" ht="9" customHeight="1" x14ac:dyDescent="0.2">
      <c r="B5" s="4"/>
      <c r="C5" s="5"/>
      <c r="D5" s="5"/>
      <c r="E5" s="6"/>
      <c r="F5" s="6"/>
      <c r="G5" s="6"/>
      <c r="H5" s="6"/>
      <c r="I5" s="6"/>
      <c r="J5" s="6"/>
      <c r="K5" s="6"/>
      <c r="L5" s="6"/>
      <c r="M5" s="7"/>
    </row>
    <row r="6" spans="2:13" ht="30" customHeight="1" x14ac:dyDescent="0.25">
      <c r="B6" s="8"/>
      <c r="C6" s="9" t="s">
        <v>2</v>
      </c>
      <c r="D6" s="10"/>
      <c r="E6" s="11"/>
      <c r="F6" s="11"/>
      <c r="G6" s="11"/>
      <c r="H6" s="11"/>
      <c r="I6" s="11"/>
      <c r="J6" s="11"/>
      <c r="K6" s="11"/>
      <c r="L6" s="116">
        <f>ejercicio</f>
        <v>2018</v>
      </c>
      <c r="M6" s="12"/>
    </row>
    <row r="7" spans="2:13" ht="30" customHeight="1" x14ac:dyDescent="0.25">
      <c r="B7" s="8"/>
      <c r="C7" s="9" t="s">
        <v>3</v>
      </c>
      <c r="D7" s="10"/>
      <c r="E7" s="11"/>
      <c r="F7" s="11"/>
      <c r="G7" s="11"/>
      <c r="H7" s="11"/>
      <c r="I7" s="11"/>
      <c r="J7" s="11"/>
      <c r="K7" s="11"/>
      <c r="L7" s="116"/>
      <c r="M7" s="12"/>
    </row>
    <row r="8" spans="2:13" ht="30" customHeight="1" x14ac:dyDescent="0.2">
      <c r="B8" s="8"/>
      <c r="C8" s="13"/>
      <c r="D8" s="10"/>
      <c r="E8" s="11"/>
      <c r="F8" s="11"/>
      <c r="G8" s="11"/>
      <c r="H8" s="11"/>
      <c r="I8" s="11"/>
      <c r="J8" s="11"/>
      <c r="K8" s="11"/>
      <c r="L8" s="14"/>
      <c r="M8" s="12"/>
    </row>
    <row r="9" spans="2:13" s="18" customFormat="1" ht="30" customHeight="1" x14ac:dyDescent="0.2">
      <c r="B9" s="15"/>
      <c r="C9" s="16" t="s">
        <v>4</v>
      </c>
      <c r="D9" s="117" t="str">
        <f>Entidad</f>
        <v>AUDITORIO DE TENERIFE, S.A.U.</v>
      </c>
      <c r="E9" s="117"/>
      <c r="F9" s="117"/>
      <c r="G9" s="117"/>
      <c r="H9" s="117"/>
      <c r="I9" s="117"/>
      <c r="J9" s="117"/>
      <c r="K9" s="117"/>
      <c r="L9" s="117"/>
      <c r="M9" s="17"/>
    </row>
    <row r="10" spans="2:13" ht="6.95" customHeight="1" x14ac:dyDescent="0.2">
      <c r="B10" s="8"/>
      <c r="C10" s="10"/>
      <c r="D10" s="10"/>
      <c r="E10" s="11"/>
      <c r="F10" s="11"/>
      <c r="G10" s="11"/>
      <c r="H10" s="11"/>
      <c r="I10" s="11"/>
      <c r="J10" s="11"/>
      <c r="K10" s="11"/>
      <c r="L10" s="11"/>
      <c r="M10" s="12"/>
    </row>
    <row r="11" spans="2:13" s="23" customFormat="1" ht="30" customHeight="1" x14ac:dyDescent="0.25">
      <c r="B11" s="19"/>
      <c r="C11" s="20" t="s">
        <v>5</v>
      </c>
      <c r="D11" s="20"/>
      <c r="E11" s="21"/>
      <c r="F11" s="21"/>
      <c r="G11" s="21"/>
      <c r="H11" s="21"/>
      <c r="I11" s="21"/>
      <c r="J11" s="21"/>
      <c r="K11" s="21"/>
      <c r="L11" s="21"/>
      <c r="M11" s="22"/>
    </row>
    <row r="12" spans="2:13" s="23" customFormat="1" ht="30" customHeight="1" x14ac:dyDescent="0.25">
      <c r="B12" s="19"/>
      <c r="C12" s="118"/>
      <c r="D12" s="118"/>
      <c r="E12" s="24"/>
      <c r="F12" s="24"/>
      <c r="G12" s="24"/>
      <c r="H12" s="24"/>
      <c r="I12" s="24"/>
      <c r="J12" s="24"/>
      <c r="K12" s="24"/>
      <c r="L12" s="24"/>
      <c r="M12" s="22"/>
    </row>
    <row r="13" spans="2:13" s="23" customFormat="1" ht="30" customHeight="1" x14ac:dyDescent="0.25">
      <c r="B13" s="19"/>
      <c r="C13" s="25" t="s">
        <v>6</v>
      </c>
      <c r="D13" s="26"/>
      <c r="E13" s="24"/>
      <c r="F13" s="24"/>
      <c r="G13" s="24"/>
      <c r="H13" s="24"/>
      <c r="I13" s="24"/>
      <c r="J13" s="24"/>
      <c r="K13" s="24"/>
      <c r="L13" s="24"/>
      <c r="M13" s="22"/>
    </row>
    <row r="14" spans="2:13" s="23" customFormat="1" ht="30" customHeight="1" x14ac:dyDescent="0.25">
      <c r="B14" s="19"/>
      <c r="C14" s="26" t="s">
        <v>7</v>
      </c>
      <c r="D14" s="26"/>
      <c r="E14" s="24"/>
      <c r="F14" s="24"/>
      <c r="G14" s="24"/>
      <c r="H14" s="24"/>
      <c r="I14" s="24"/>
      <c r="J14" s="24"/>
      <c r="K14" s="24"/>
      <c r="L14" s="24"/>
      <c r="M14" s="22"/>
    </row>
    <row r="15" spans="2:13" s="31" customFormat="1" ht="36" customHeight="1" x14ac:dyDescent="0.25">
      <c r="B15" s="27"/>
      <c r="C15" s="102" t="s">
        <v>8</v>
      </c>
      <c r="D15" s="103"/>
      <c r="E15" s="28"/>
      <c r="F15" s="104" t="s">
        <v>9</v>
      </c>
      <c r="G15" s="105"/>
      <c r="H15" s="104" t="s">
        <v>10</v>
      </c>
      <c r="I15" s="105"/>
      <c r="J15" s="29"/>
      <c r="K15" s="29"/>
      <c r="L15" s="29"/>
      <c r="M15" s="30"/>
    </row>
    <row r="16" spans="2:13" s="35" customFormat="1" ht="23.1" customHeight="1" x14ac:dyDescent="0.25">
      <c r="B16" s="32"/>
      <c r="C16" s="100" t="s">
        <v>11</v>
      </c>
      <c r="D16" s="101"/>
      <c r="E16" s="33" t="s">
        <v>12</v>
      </c>
      <c r="F16" s="29">
        <f>ejercicio-1</f>
        <v>2017</v>
      </c>
      <c r="G16" s="29">
        <f>ejercicio</f>
        <v>2018</v>
      </c>
      <c r="H16" s="29">
        <f>ejercicio-1</f>
        <v>2017</v>
      </c>
      <c r="I16" s="29">
        <f>ejercicio</f>
        <v>2018</v>
      </c>
      <c r="J16" s="29" t="s">
        <v>13</v>
      </c>
      <c r="K16" s="29" t="s">
        <v>14</v>
      </c>
      <c r="L16" s="29" t="s">
        <v>15</v>
      </c>
      <c r="M16" s="34"/>
    </row>
    <row r="17" spans="1:13" s="18" customFormat="1" ht="8.1" customHeight="1" x14ac:dyDescent="0.25">
      <c r="B17" s="15"/>
      <c r="C17" s="9"/>
      <c r="D17" s="9"/>
      <c r="E17" s="36"/>
      <c r="F17" s="36"/>
      <c r="G17" s="36"/>
      <c r="H17" s="36"/>
      <c r="I17" s="36"/>
      <c r="J17" s="36"/>
      <c r="K17" s="36"/>
      <c r="L17" s="36"/>
      <c r="M17" s="17"/>
    </row>
    <row r="18" spans="1:13" s="41" customFormat="1" ht="23.1" customHeight="1" x14ac:dyDescent="0.2">
      <c r="A18" s="18"/>
      <c r="B18" s="15"/>
      <c r="C18" s="106" t="s">
        <v>16</v>
      </c>
      <c r="D18" s="107"/>
      <c r="E18" s="108"/>
      <c r="F18" s="37">
        <f>+'[1]FC-4_PASIVO'!E41</f>
        <v>844351.58</v>
      </c>
      <c r="G18" s="38">
        <f>+F35</f>
        <v>3075382.64</v>
      </c>
      <c r="H18" s="39"/>
      <c r="I18" s="39"/>
      <c r="J18" s="39"/>
      <c r="K18" s="39"/>
      <c r="L18" s="39"/>
      <c r="M18" s="40"/>
    </row>
    <row r="19" spans="1:13" s="41" customFormat="1" ht="9" customHeight="1" x14ac:dyDescent="0.2">
      <c r="A19" s="18"/>
      <c r="B19" s="15"/>
      <c r="C19" s="42"/>
      <c r="D19" s="42"/>
      <c r="E19" s="43"/>
      <c r="F19" s="43"/>
      <c r="G19" s="43"/>
      <c r="H19" s="43"/>
      <c r="I19" s="43"/>
      <c r="J19" s="44"/>
      <c r="K19" s="44"/>
      <c r="L19" s="44"/>
      <c r="M19" s="40"/>
    </row>
    <row r="20" spans="1:13" s="41" customFormat="1" ht="23.1" customHeight="1" x14ac:dyDescent="0.2">
      <c r="A20" s="18"/>
      <c r="B20" s="15"/>
      <c r="C20" s="45" t="s">
        <v>17</v>
      </c>
      <c r="D20" s="46"/>
      <c r="E20" s="47" t="s">
        <v>18</v>
      </c>
      <c r="F20" s="48">
        <v>198000</v>
      </c>
      <c r="G20" s="47"/>
      <c r="H20" s="49"/>
      <c r="I20" s="49"/>
      <c r="J20" s="50" t="s">
        <v>19</v>
      </c>
      <c r="K20" s="51"/>
      <c r="L20" s="52"/>
      <c r="M20" s="40"/>
    </row>
    <row r="21" spans="1:13" s="41" customFormat="1" ht="23.1" customHeight="1" x14ac:dyDescent="0.2">
      <c r="B21" s="53"/>
      <c r="C21" s="45" t="s">
        <v>17</v>
      </c>
      <c r="D21" s="46"/>
      <c r="E21" s="47" t="s">
        <v>18</v>
      </c>
      <c r="F21" s="48">
        <v>198000</v>
      </c>
      <c r="G21" s="47"/>
      <c r="H21" s="49"/>
      <c r="I21" s="49"/>
      <c r="J21" s="50" t="s">
        <v>19</v>
      </c>
      <c r="K21" s="50"/>
      <c r="L21" s="54"/>
      <c r="M21" s="40"/>
    </row>
    <row r="22" spans="1:13" s="41" customFormat="1" ht="23.1" customHeight="1" x14ac:dyDescent="0.2">
      <c r="B22" s="53"/>
      <c r="C22" s="45" t="s">
        <v>20</v>
      </c>
      <c r="D22" s="46"/>
      <c r="E22" s="47"/>
      <c r="F22" s="48">
        <v>152700</v>
      </c>
      <c r="G22" s="47"/>
      <c r="H22" s="49"/>
      <c r="I22" s="49"/>
      <c r="J22" s="50" t="s">
        <v>19</v>
      </c>
      <c r="K22" s="50"/>
      <c r="L22" s="54"/>
      <c r="M22" s="40"/>
    </row>
    <row r="23" spans="1:13" s="41" customFormat="1" ht="23.1" customHeight="1" x14ac:dyDescent="0.2">
      <c r="B23" s="53"/>
      <c r="C23" s="45" t="s">
        <v>21</v>
      </c>
      <c r="D23" s="46"/>
      <c r="E23" s="47"/>
      <c r="F23" s="48">
        <v>74190</v>
      </c>
      <c r="G23" s="47"/>
      <c r="H23" s="49"/>
      <c r="I23" s="49"/>
      <c r="J23" s="50" t="s">
        <v>19</v>
      </c>
      <c r="K23" s="50"/>
      <c r="L23" s="54"/>
      <c r="M23" s="40"/>
    </row>
    <row r="24" spans="1:13" ht="23.1" customHeight="1" x14ac:dyDescent="0.2">
      <c r="B24" s="53"/>
      <c r="C24" s="45" t="s">
        <v>22</v>
      </c>
      <c r="D24" s="46"/>
      <c r="E24" s="55"/>
      <c r="F24" s="56">
        <v>377612.63</v>
      </c>
      <c r="G24" s="55"/>
      <c r="H24" s="57"/>
      <c r="I24" s="57"/>
      <c r="J24" s="50" t="s">
        <v>19</v>
      </c>
      <c r="K24" s="58"/>
      <c r="L24" s="59"/>
      <c r="M24" s="12"/>
    </row>
    <row r="25" spans="1:13" ht="23.1" customHeight="1" x14ac:dyDescent="0.2">
      <c r="B25" s="53"/>
      <c r="C25" s="45" t="s">
        <v>23</v>
      </c>
      <c r="D25" s="46"/>
      <c r="E25" s="55"/>
      <c r="F25" s="56">
        <v>260487.22</v>
      </c>
      <c r="G25" s="55"/>
      <c r="H25" s="57"/>
      <c r="I25" s="57"/>
      <c r="J25" s="50" t="s">
        <v>19</v>
      </c>
      <c r="K25" s="58"/>
      <c r="L25" s="59"/>
      <c r="M25" s="12"/>
    </row>
    <row r="26" spans="1:13" ht="23.1" customHeight="1" x14ac:dyDescent="0.2">
      <c r="B26" s="53"/>
      <c r="C26" s="45" t="s">
        <v>24</v>
      </c>
      <c r="D26" s="46"/>
      <c r="E26" s="55"/>
      <c r="F26" s="56">
        <v>1566563.63</v>
      </c>
      <c r="G26" s="55"/>
      <c r="H26" s="57"/>
      <c r="I26" s="57"/>
      <c r="J26" s="50" t="s">
        <v>19</v>
      </c>
      <c r="K26" s="58"/>
      <c r="L26" s="59"/>
      <c r="M26" s="12"/>
    </row>
    <row r="27" spans="1:13" ht="23.1" customHeight="1" x14ac:dyDescent="0.2">
      <c r="B27" s="53"/>
      <c r="C27" s="45"/>
      <c r="D27" s="46"/>
      <c r="E27" s="60"/>
      <c r="F27" s="61"/>
      <c r="G27" s="60"/>
      <c r="H27" s="62"/>
      <c r="I27" s="62"/>
      <c r="J27" s="63"/>
      <c r="K27" s="63"/>
      <c r="L27" s="64"/>
      <c r="M27" s="12"/>
    </row>
    <row r="28" spans="1:13" ht="23.1" customHeight="1" x14ac:dyDescent="0.2">
      <c r="B28" s="53"/>
      <c r="C28" s="45" t="s">
        <v>25</v>
      </c>
      <c r="D28" s="46"/>
      <c r="E28" s="60"/>
      <c r="F28" s="61"/>
      <c r="G28" s="60">
        <v>111000</v>
      </c>
      <c r="H28" s="62"/>
      <c r="I28" s="62"/>
      <c r="J28" s="63"/>
      <c r="K28" s="63"/>
      <c r="L28" s="64"/>
      <c r="M28" s="12"/>
    </row>
    <row r="29" spans="1:13" ht="23.1" customHeight="1" x14ac:dyDescent="0.2">
      <c r="B29" s="53"/>
      <c r="C29" s="65"/>
      <c r="D29" s="66"/>
      <c r="E29" s="67"/>
      <c r="F29" s="68"/>
      <c r="G29" s="67"/>
      <c r="H29" s="69"/>
      <c r="I29" s="69"/>
      <c r="J29" s="70"/>
      <c r="K29" s="70"/>
      <c r="L29" s="71"/>
      <c r="M29" s="12"/>
    </row>
    <row r="30" spans="1:13" ht="23.1" customHeight="1" thickBot="1" x14ac:dyDescent="0.25">
      <c r="B30" s="53"/>
      <c r="C30" s="72" t="s">
        <v>26</v>
      </c>
      <c r="D30" s="73"/>
      <c r="E30" s="74"/>
      <c r="F30" s="74">
        <f>SUM(F20:F29)</f>
        <v>2827553.48</v>
      </c>
      <c r="G30" s="74">
        <f>SUM(G20:G29)</f>
        <v>111000</v>
      </c>
      <c r="H30" s="74">
        <f>SUM(H20:H29)</f>
        <v>0</v>
      </c>
      <c r="I30" s="74">
        <f>SUM(I20:I29)</f>
        <v>0</v>
      </c>
      <c r="J30" s="75"/>
      <c r="K30" s="76"/>
      <c r="L30" s="75"/>
      <c r="M30" s="12"/>
    </row>
    <row r="31" spans="1:13" ht="8.1" customHeight="1" x14ac:dyDescent="0.25">
      <c r="B31" s="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2"/>
    </row>
    <row r="32" spans="1:13" ht="23.1" customHeight="1" x14ac:dyDescent="0.2">
      <c r="B32" s="53"/>
      <c r="C32" s="110" t="s">
        <v>27</v>
      </c>
      <c r="D32" s="111"/>
      <c r="E32" s="112"/>
      <c r="F32" s="77"/>
      <c r="G32" s="78"/>
      <c r="H32" s="39"/>
      <c r="I32" s="39"/>
      <c r="J32" s="79"/>
      <c r="K32" s="80"/>
      <c r="L32" s="80"/>
      <c r="M32" s="40"/>
    </row>
    <row r="33" spans="2:13" ht="23.1" customHeight="1" x14ac:dyDescent="0.2">
      <c r="B33" s="53"/>
      <c r="C33" s="113" t="s">
        <v>28</v>
      </c>
      <c r="D33" s="114"/>
      <c r="E33" s="115"/>
      <c r="F33" s="81">
        <v>-37048.089999999997</v>
      </c>
      <c r="G33" s="55">
        <f>-148161.92-121577.68</f>
        <v>-269739.59999999998</v>
      </c>
      <c r="H33" s="39"/>
      <c r="I33" s="39"/>
      <c r="J33" s="80"/>
      <c r="K33" s="80"/>
      <c r="L33" s="80"/>
      <c r="M33" s="12"/>
    </row>
    <row r="34" spans="2:13" ht="23.1" customHeight="1" x14ac:dyDescent="0.2">
      <c r="B34" s="53"/>
      <c r="C34" s="82" t="s">
        <v>29</v>
      </c>
      <c r="D34" s="83"/>
      <c r="E34" s="84"/>
      <c r="F34" s="81">
        <f>-33563.63-525910.7</f>
        <v>-559474.32999999996</v>
      </c>
      <c r="G34" s="67">
        <f>-14044.92-461995.16</f>
        <v>-476040.07999999996</v>
      </c>
      <c r="H34" s="39"/>
      <c r="I34" s="39"/>
      <c r="J34" s="80"/>
      <c r="K34" s="80"/>
      <c r="L34" s="80"/>
      <c r="M34" s="12"/>
    </row>
    <row r="35" spans="2:13" ht="23.1" customHeight="1" thickBot="1" x14ac:dyDescent="0.25">
      <c r="B35" s="53"/>
      <c r="C35" s="72" t="s">
        <v>30</v>
      </c>
      <c r="D35" s="73"/>
      <c r="E35" s="74"/>
      <c r="F35" s="74">
        <f>F18+F30+SUM(F32:F34)</f>
        <v>3075382.64</v>
      </c>
      <c r="G35" s="74">
        <f>G18+G30+SUM(G32:G34)</f>
        <v>2440602.96</v>
      </c>
      <c r="H35" s="85"/>
      <c r="I35" s="85"/>
      <c r="J35" s="80"/>
      <c r="K35" s="80"/>
      <c r="L35" s="80"/>
      <c r="M35" s="12"/>
    </row>
    <row r="36" spans="2:13" ht="23.1" customHeight="1" x14ac:dyDescent="0.2">
      <c r="B36" s="53"/>
      <c r="C36" s="86"/>
      <c r="D36" s="86"/>
      <c r="E36" s="80"/>
      <c r="F36" s="80"/>
      <c r="G36" s="80"/>
      <c r="H36" s="80"/>
      <c r="I36" s="80"/>
      <c r="J36" s="80"/>
      <c r="K36" s="80"/>
      <c r="L36" s="80"/>
      <c r="M36" s="12"/>
    </row>
    <row r="37" spans="2:13" ht="23.1" customHeight="1" x14ac:dyDescent="0.2">
      <c r="B37" s="53"/>
      <c r="C37" s="26" t="s">
        <v>31</v>
      </c>
      <c r="D37" s="86"/>
      <c r="E37" s="80"/>
      <c r="F37" s="80"/>
      <c r="G37" s="80"/>
      <c r="H37" s="80"/>
      <c r="I37" s="80"/>
      <c r="J37" s="80"/>
      <c r="K37" s="80"/>
      <c r="L37" s="80"/>
      <c r="M37" s="12"/>
    </row>
    <row r="38" spans="2:13" ht="36" customHeight="1" x14ac:dyDescent="0.2">
      <c r="B38" s="53"/>
      <c r="C38" s="102" t="s">
        <v>8</v>
      </c>
      <c r="D38" s="103"/>
      <c r="E38" s="28"/>
      <c r="F38" s="104" t="s">
        <v>32</v>
      </c>
      <c r="G38" s="105"/>
      <c r="H38" s="104" t="s">
        <v>33</v>
      </c>
      <c r="I38" s="105"/>
      <c r="J38" s="29"/>
      <c r="K38" s="29"/>
      <c r="L38" s="29"/>
      <c r="M38" s="12"/>
    </row>
    <row r="39" spans="2:13" ht="23.1" customHeight="1" x14ac:dyDescent="0.2">
      <c r="B39" s="53"/>
      <c r="C39" s="100" t="s">
        <v>11</v>
      </c>
      <c r="D39" s="101"/>
      <c r="E39" s="33" t="s">
        <v>12</v>
      </c>
      <c r="F39" s="29">
        <f>ejercicio-1</f>
        <v>2017</v>
      </c>
      <c r="G39" s="29">
        <f>ejercicio</f>
        <v>2018</v>
      </c>
      <c r="H39" s="29">
        <f>ejercicio-1</f>
        <v>2017</v>
      </c>
      <c r="I39" s="29">
        <f>ejercicio</f>
        <v>2018</v>
      </c>
      <c r="J39" s="29" t="s">
        <v>13</v>
      </c>
      <c r="K39" s="29" t="s">
        <v>14</v>
      </c>
      <c r="L39" s="29" t="s">
        <v>15</v>
      </c>
      <c r="M39" s="12"/>
    </row>
    <row r="40" spans="2:13" ht="23.1" customHeight="1" x14ac:dyDescent="0.2">
      <c r="B40" s="53"/>
      <c r="C40" s="87" t="s">
        <v>34</v>
      </c>
      <c r="D40" s="88"/>
      <c r="E40" s="78" t="s">
        <v>35</v>
      </c>
      <c r="F40" s="89">
        <v>30000</v>
      </c>
      <c r="G40" s="89">
        <v>30000</v>
      </c>
      <c r="H40" s="89">
        <v>30000</v>
      </c>
      <c r="I40" s="78">
        <v>30000</v>
      </c>
      <c r="J40" s="51" t="s">
        <v>19</v>
      </c>
      <c r="K40" s="51"/>
      <c r="L40" s="52"/>
      <c r="M40" s="12"/>
    </row>
    <row r="41" spans="2:13" ht="23.1" customHeight="1" x14ac:dyDescent="0.2">
      <c r="B41" s="53"/>
      <c r="C41" s="45" t="s">
        <v>36</v>
      </c>
      <c r="D41" s="46"/>
      <c r="E41" s="47" t="s">
        <v>18</v>
      </c>
      <c r="F41" s="48">
        <v>925968</v>
      </c>
      <c r="G41" s="48">
        <v>925968</v>
      </c>
      <c r="H41" s="48">
        <v>925968</v>
      </c>
      <c r="I41" s="47">
        <v>925968</v>
      </c>
      <c r="J41" s="51" t="s">
        <v>19</v>
      </c>
      <c r="K41" s="50"/>
      <c r="L41" s="54"/>
      <c r="M41" s="12"/>
    </row>
    <row r="42" spans="2:13" ht="23.1" customHeight="1" x14ac:dyDescent="0.2">
      <c r="B42" s="53"/>
      <c r="C42" s="45" t="s">
        <v>37</v>
      </c>
      <c r="D42" s="46"/>
      <c r="E42" s="47" t="s">
        <v>18</v>
      </c>
      <c r="F42" s="48">
        <v>1100000</v>
      </c>
      <c r="G42" s="48">
        <v>1100000</v>
      </c>
      <c r="H42" s="48">
        <v>1100000</v>
      </c>
      <c r="I42" s="47">
        <v>1100000</v>
      </c>
      <c r="J42" s="51" t="s">
        <v>19</v>
      </c>
      <c r="K42" s="50"/>
      <c r="L42" s="54"/>
      <c r="M42" s="12"/>
    </row>
    <row r="43" spans="2:13" ht="23.1" customHeight="1" x14ac:dyDescent="0.2">
      <c r="B43" s="53"/>
      <c r="C43" s="45" t="s">
        <v>38</v>
      </c>
      <c r="D43" s="46"/>
      <c r="E43" s="47" t="s">
        <v>18</v>
      </c>
      <c r="F43" s="48">
        <v>150000</v>
      </c>
      <c r="G43" s="48"/>
      <c r="H43" s="48">
        <v>150000</v>
      </c>
      <c r="I43" s="47"/>
      <c r="J43" s="50" t="s">
        <v>39</v>
      </c>
      <c r="K43" s="50"/>
      <c r="L43" s="54"/>
      <c r="M43" s="12"/>
    </row>
    <row r="44" spans="2:13" ht="23.1" customHeight="1" x14ac:dyDescent="0.2">
      <c r="B44" s="53"/>
      <c r="C44" s="45" t="s">
        <v>40</v>
      </c>
      <c r="D44" s="46"/>
      <c r="E44" s="47" t="s">
        <v>18</v>
      </c>
      <c r="F44" s="56">
        <v>956184.36</v>
      </c>
      <c r="G44" s="56"/>
      <c r="H44" s="56">
        <v>956184.36</v>
      </c>
      <c r="I44" s="56"/>
      <c r="J44" s="51" t="s">
        <v>19</v>
      </c>
      <c r="K44" s="58"/>
      <c r="L44" s="59"/>
      <c r="M44" s="12"/>
    </row>
    <row r="45" spans="2:13" ht="23.1" customHeight="1" x14ac:dyDescent="0.2">
      <c r="B45" s="53"/>
      <c r="C45" s="45" t="s">
        <v>41</v>
      </c>
      <c r="D45" s="46"/>
      <c r="E45" s="55"/>
      <c r="F45" s="56">
        <f>125000-100000</f>
        <v>25000</v>
      </c>
      <c r="G45" s="56"/>
      <c r="H45" s="56">
        <v>125000</v>
      </c>
      <c r="I45" s="56"/>
      <c r="J45" s="50" t="s">
        <v>39</v>
      </c>
      <c r="K45" s="58"/>
      <c r="L45" s="59"/>
      <c r="M45" s="12"/>
    </row>
    <row r="46" spans="2:13" ht="23.1" customHeight="1" x14ac:dyDescent="0.2">
      <c r="B46" s="53"/>
      <c r="C46" s="45" t="s">
        <v>42</v>
      </c>
      <c r="D46" s="46"/>
      <c r="E46" s="55"/>
      <c r="F46" s="56">
        <f>75000-50000</f>
        <v>25000</v>
      </c>
      <c r="G46" s="56"/>
      <c r="H46" s="56">
        <v>75000</v>
      </c>
      <c r="I46" s="56"/>
      <c r="J46" s="50" t="s">
        <v>39</v>
      </c>
      <c r="K46" s="58"/>
      <c r="L46" s="59"/>
      <c r="M46" s="12"/>
    </row>
    <row r="47" spans="2:13" ht="23.1" customHeight="1" x14ac:dyDescent="0.2">
      <c r="B47" s="53"/>
      <c r="C47" s="45" t="s">
        <v>43</v>
      </c>
      <c r="D47" s="46"/>
      <c r="E47" s="60"/>
      <c r="F47" s="61">
        <f>250000-200000</f>
        <v>50000</v>
      </c>
      <c r="G47" s="61"/>
      <c r="H47" s="61">
        <v>250000</v>
      </c>
      <c r="I47" s="61"/>
      <c r="J47" s="50" t="s">
        <v>39</v>
      </c>
      <c r="K47" s="63"/>
      <c r="L47" s="64"/>
      <c r="M47" s="12"/>
    </row>
    <row r="48" spans="2:13" ht="23.1" customHeight="1" x14ac:dyDescent="0.2">
      <c r="B48" s="53"/>
      <c r="C48" s="45" t="s">
        <v>44</v>
      </c>
      <c r="D48" s="46"/>
      <c r="E48" s="60"/>
      <c r="F48" s="61"/>
      <c r="G48" s="62">
        <v>600000</v>
      </c>
      <c r="H48" s="61"/>
      <c r="I48" s="62">
        <v>600000</v>
      </c>
      <c r="J48" s="50" t="s">
        <v>39</v>
      </c>
      <c r="K48" s="63"/>
      <c r="L48" s="64"/>
      <c r="M48" s="12"/>
    </row>
    <row r="49" spans="2:13" ht="29.1" customHeight="1" x14ac:dyDescent="0.2">
      <c r="B49" s="53"/>
      <c r="C49" s="45" t="s">
        <v>45</v>
      </c>
      <c r="D49" s="46"/>
      <c r="E49" s="60"/>
      <c r="F49" s="61"/>
      <c r="G49" s="62">
        <v>500000</v>
      </c>
      <c r="H49" s="61"/>
      <c r="I49" s="62">
        <v>500000</v>
      </c>
      <c r="J49" s="50" t="s">
        <v>19</v>
      </c>
      <c r="K49" s="63"/>
      <c r="L49" s="64"/>
      <c r="M49" s="12"/>
    </row>
    <row r="50" spans="2:13" ht="29.1" customHeight="1" x14ac:dyDescent="0.2">
      <c r="B50" s="53"/>
      <c r="C50" s="45" t="s">
        <v>46</v>
      </c>
      <c r="D50" s="90"/>
      <c r="E50" s="60"/>
      <c r="F50" s="61"/>
      <c r="G50" s="62">
        <v>356184.36</v>
      </c>
      <c r="H50" s="61"/>
      <c r="I50" s="62">
        <v>356184.36</v>
      </c>
      <c r="J50" s="50" t="s">
        <v>19</v>
      </c>
      <c r="K50" s="63"/>
      <c r="L50" s="64"/>
      <c r="M50" s="12"/>
    </row>
    <row r="51" spans="2:13" ht="29.1" customHeight="1" x14ac:dyDescent="0.2">
      <c r="B51" s="53"/>
      <c r="C51" s="45" t="s">
        <v>47</v>
      </c>
      <c r="D51" s="90"/>
      <c r="E51" s="60"/>
      <c r="F51" s="61"/>
      <c r="G51" s="62">
        <v>50000</v>
      </c>
      <c r="H51" s="61"/>
      <c r="I51" s="62">
        <v>50000</v>
      </c>
      <c r="J51" s="50" t="s">
        <v>19</v>
      </c>
      <c r="K51" s="63"/>
      <c r="L51" s="64"/>
      <c r="M51" s="12"/>
    </row>
    <row r="52" spans="2:13" ht="23.1" customHeight="1" x14ac:dyDescent="0.2">
      <c r="B52" s="53"/>
      <c r="C52" s="45" t="s">
        <v>48</v>
      </c>
      <c r="D52" s="66"/>
      <c r="E52" s="67"/>
      <c r="F52" s="68"/>
      <c r="G52" s="69">
        <v>250000</v>
      </c>
      <c r="H52" s="68"/>
      <c r="I52" s="69">
        <v>250000</v>
      </c>
      <c r="J52" s="50" t="s">
        <v>19</v>
      </c>
      <c r="K52" s="70"/>
      <c r="L52" s="71"/>
      <c r="M52" s="12"/>
    </row>
    <row r="53" spans="2:13" ht="23.1" customHeight="1" thickBot="1" x14ac:dyDescent="0.25">
      <c r="B53" s="53"/>
      <c r="C53" s="95" t="s">
        <v>26</v>
      </c>
      <c r="D53" s="96"/>
      <c r="E53" s="97"/>
      <c r="F53" s="74">
        <f>SUM(F40:F52)</f>
        <v>3262152.36</v>
      </c>
      <c r="G53" s="74">
        <f>SUM(G40:G52)</f>
        <v>3812152.36</v>
      </c>
      <c r="H53" s="74">
        <f t="shared" ref="H53:I53" si="0">SUM(H40:H52)</f>
        <v>3612152.36</v>
      </c>
      <c r="I53" s="74">
        <f t="shared" si="0"/>
        <v>3812152.36</v>
      </c>
      <c r="J53" s="79"/>
      <c r="K53" s="80"/>
      <c r="L53" s="80"/>
      <c r="M53" s="12"/>
    </row>
    <row r="54" spans="2:13" ht="23.1" customHeight="1" x14ac:dyDescent="0.2">
      <c r="B54" s="53"/>
      <c r="C54" s="2"/>
      <c r="D54" s="2"/>
      <c r="E54" s="85"/>
      <c r="F54" s="91"/>
      <c r="G54" s="91"/>
      <c r="H54" s="91"/>
      <c r="I54" s="91"/>
      <c r="J54" s="85"/>
      <c r="K54" s="85"/>
      <c r="L54" s="92"/>
      <c r="M54" s="12"/>
    </row>
    <row r="55" spans="2:13" s="23" customFormat="1" ht="30" customHeight="1" x14ac:dyDescent="0.25">
      <c r="B55" s="19"/>
      <c r="C55" s="25" t="s">
        <v>49</v>
      </c>
      <c r="D55" s="26"/>
      <c r="E55" s="24"/>
      <c r="F55" s="24"/>
      <c r="G55" s="24"/>
      <c r="H55" s="24"/>
      <c r="I55" s="24"/>
      <c r="J55" s="24"/>
      <c r="K55" s="24"/>
      <c r="L55" s="24"/>
      <c r="M55" s="22"/>
    </row>
    <row r="56" spans="2:13" s="23" customFormat="1" ht="30" customHeight="1" x14ac:dyDescent="0.25">
      <c r="B56" s="19"/>
      <c r="C56" s="102" t="s">
        <v>8</v>
      </c>
      <c r="D56" s="103"/>
      <c r="E56" s="28"/>
      <c r="F56" s="104" t="s">
        <v>50</v>
      </c>
      <c r="G56" s="105"/>
      <c r="H56" s="104" t="s">
        <v>51</v>
      </c>
      <c r="I56" s="105"/>
      <c r="J56" s="29"/>
      <c r="K56" s="29"/>
      <c r="L56" s="29"/>
      <c r="M56" s="22"/>
    </row>
    <row r="57" spans="2:13" ht="23.1" customHeight="1" x14ac:dyDescent="0.2">
      <c r="B57" s="53"/>
      <c r="C57" s="100" t="s">
        <v>11</v>
      </c>
      <c r="D57" s="101"/>
      <c r="E57" s="33" t="s">
        <v>12</v>
      </c>
      <c r="F57" s="29">
        <f>ejercicio-1</f>
        <v>2017</v>
      </c>
      <c r="G57" s="29">
        <f>ejercicio</f>
        <v>2018</v>
      </c>
      <c r="H57" s="29">
        <f>ejercicio-1</f>
        <v>2017</v>
      </c>
      <c r="I57" s="29">
        <f>ejercicio</f>
        <v>2018</v>
      </c>
      <c r="J57" s="29" t="s">
        <v>13</v>
      </c>
      <c r="K57" s="29" t="s">
        <v>14</v>
      </c>
      <c r="L57" s="29" t="s">
        <v>15</v>
      </c>
      <c r="M57" s="12"/>
    </row>
    <row r="58" spans="2:13" ht="23.1" customHeight="1" x14ac:dyDescent="0.2">
      <c r="B58" s="53"/>
      <c r="C58" s="87" t="s">
        <v>52</v>
      </c>
      <c r="D58" s="88"/>
      <c r="E58" s="47" t="s">
        <v>18</v>
      </c>
      <c r="F58" s="89">
        <v>1921455</v>
      </c>
      <c r="G58" s="78">
        <v>2365985.35</v>
      </c>
      <c r="H58" s="93"/>
      <c r="I58" s="93"/>
      <c r="J58" s="51"/>
      <c r="K58" s="51"/>
      <c r="L58" s="52"/>
      <c r="M58" s="12"/>
    </row>
    <row r="59" spans="2:13" ht="23.1" customHeight="1" x14ac:dyDescent="0.2">
      <c r="B59" s="53"/>
      <c r="C59" s="45" t="s">
        <v>53</v>
      </c>
      <c r="D59" s="46"/>
      <c r="E59" s="47" t="s">
        <v>18</v>
      </c>
      <c r="F59" s="48">
        <v>429238.87</v>
      </c>
      <c r="G59" s="47"/>
      <c r="H59" s="49"/>
      <c r="I59" s="49"/>
      <c r="J59" s="50"/>
      <c r="K59" s="50"/>
      <c r="L59" s="54"/>
      <c r="M59" s="12"/>
    </row>
    <row r="60" spans="2:13" ht="23.1" customHeight="1" x14ac:dyDescent="0.2">
      <c r="B60" s="53"/>
      <c r="C60" s="45" t="s">
        <v>54</v>
      </c>
      <c r="D60" s="46" t="s">
        <v>55</v>
      </c>
      <c r="E60" s="47" t="s">
        <v>18</v>
      </c>
      <c r="F60" s="48">
        <v>15291.48</v>
      </c>
      <c r="G60" s="47"/>
      <c r="H60" s="49"/>
      <c r="I60" s="49"/>
      <c r="J60" s="50"/>
      <c r="K60" s="50"/>
      <c r="L60" s="54"/>
      <c r="M60" s="12"/>
    </row>
    <row r="61" spans="2:13" ht="23.1" customHeight="1" x14ac:dyDescent="0.2">
      <c r="B61" s="53"/>
      <c r="C61" s="45"/>
      <c r="D61" s="46"/>
      <c r="E61" s="47"/>
      <c r="F61" s="48"/>
      <c r="G61" s="48"/>
      <c r="H61" s="49"/>
      <c r="I61" s="49"/>
      <c r="J61" s="50"/>
      <c r="K61" s="50"/>
      <c r="L61" s="54"/>
      <c r="M61" s="12"/>
    </row>
    <row r="62" spans="2:13" ht="23.1" customHeight="1" x14ac:dyDescent="0.2">
      <c r="B62" s="53"/>
      <c r="C62" s="45"/>
      <c r="D62" s="46"/>
      <c r="E62" s="55"/>
      <c r="F62" s="56"/>
      <c r="G62" s="55"/>
      <c r="H62" s="57"/>
      <c r="I62" s="57"/>
      <c r="J62" s="58"/>
      <c r="K62" s="58"/>
      <c r="L62" s="59"/>
      <c r="M62" s="12"/>
    </row>
    <row r="63" spans="2:13" ht="23.1" customHeight="1" x14ac:dyDescent="0.2">
      <c r="B63" s="53"/>
      <c r="C63" s="45"/>
      <c r="D63" s="46"/>
      <c r="E63" s="55"/>
      <c r="F63" s="56"/>
      <c r="G63" s="55"/>
      <c r="H63" s="57"/>
      <c r="I63" s="57"/>
      <c r="J63" s="58"/>
      <c r="K63" s="58"/>
      <c r="L63" s="59"/>
      <c r="M63" s="12"/>
    </row>
    <row r="64" spans="2:13" ht="23.1" customHeight="1" x14ac:dyDescent="0.2">
      <c r="B64" s="53"/>
      <c r="C64" s="45"/>
      <c r="D64" s="46"/>
      <c r="E64" s="55"/>
      <c r="F64" s="56"/>
      <c r="G64" s="55"/>
      <c r="H64" s="57"/>
      <c r="I64" s="57"/>
      <c r="J64" s="58"/>
      <c r="K64" s="58"/>
      <c r="L64" s="59"/>
      <c r="M64" s="12"/>
    </row>
    <row r="65" spans="2:13" ht="23.1" customHeight="1" x14ac:dyDescent="0.2">
      <c r="B65" s="53"/>
      <c r="C65" s="45"/>
      <c r="D65" s="46"/>
      <c r="E65" s="60"/>
      <c r="F65" s="61"/>
      <c r="G65" s="60"/>
      <c r="H65" s="62"/>
      <c r="I65" s="62"/>
      <c r="J65" s="63"/>
      <c r="K65" s="63"/>
      <c r="L65" s="64"/>
      <c r="M65" s="12"/>
    </row>
    <row r="66" spans="2:13" ht="23.1" customHeight="1" x14ac:dyDescent="0.2">
      <c r="B66" s="53"/>
      <c r="C66" s="45"/>
      <c r="D66" s="46"/>
      <c r="E66" s="60"/>
      <c r="F66" s="61"/>
      <c r="G66" s="60"/>
      <c r="H66" s="62"/>
      <c r="I66" s="62"/>
      <c r="J66" s="63"/>
      <c r="K66" s="63"/>
      <c r="L66" s="64"/>
      <c r="M66" s="12"/>
    </row>
    <row r="67" spans="2:13" ht="23.1" customHeight="1" x14ac:dyDescent="0.2">
      <c r="B67" s="53"/>
      <c r="C67" s="65"/>
      <c r="D67" s="66"/>
      <c r="E67" s="67"/>
      <c r="F67" s="68"/>
      <c r="G67" s="67"/>
      <c r="H67" s="69"/>
      <c r="I67" s="69"/>
      <c r="J67" s="70"/>
      <c r="K67" s="70"/>
      <c r="L67" s="71"/>
      <c r="M67" s="12"/>
    </row>
    <row r="68" spans="2:13" ht="23.1" customHeight="1" thickBot="1" x14ac:dyDescent="0.25">
      <c r="B68" s="53"/>
      <c r="C68" s="95" t="s">
        <v>26</v>
      </c>
      <c r="D68" s="96"/>
      <c r="E68" s="97"/>
      <c r="F68" s="74">
        <f>SUM(F58:F67)</f>
        <v>2365985.35</v>
      </c>
      <c r="G68" s="74">
        <f>SUM(G58:G67)</f>
        <v>2365985.35</v>
      </c>
      <c r="H68" s="74">
        <f t="shared" ref="H68:I68" si="1">SUM(H58:H67)</f>
        <v>0</v>
      </c>
      <c r="I68" s="74">
        <f t="shared" si="1"/>
        <v>0</v>
      </c>
      <c r="J68" s="79"/>
      <c r="K68" s="80"/>
      <c r="L68" s="80"/>
      <c r="M68" s="12"/>
    </row>
    <row r="69" spans="2:13" ht="23.1" customHeight="1" x14ac:dyDescent="0.2">
      <c r="B69" s="53"/>
      <c r="C69" s="2"/>
      <c r="D69" s="2"/>
      <c r="E69" s="85"/>
      <c r="F69" s="91"/>
      <c r="G69" s="91"/>
      <c r="H69" s="91"/>
      <c r="I69" s="91"/>
      <c r="J69" s="85"/>
      <c r="K69" s="85"/>
      <c r="L69" s="92"/>
      <c r="M69" s="12"/>
    </row>
    <row r="70" spans="2:13" s="23" customFormat="1" ht="30" customHeight="1" x14ac:dyDescent="0.25">
      <c r="B70" s="19"/>
      <c r="C70" s="25" t="s">
        <v>56</v>
      </c>
      <c r="D70" s="26"/>
      <c r="E70" s="24"/>
      <c r="F70" s="24"/>
      <c r="G70" s="24"/>
      <c r="H70" s="24"/>
      <c r="I70" s="24"/>
      <c r="J70" s="24"/>
      <c r="K70" s="24"/>
      <c r="L70" s="24"/>
      <c r="M70" s="22"/>
    </row>
    <row r="71" spans="2:13" ht="23.1" customHeight="1" x14ac:dyDescent="0.2">
      <c r="B71" s="53"/>
      <c r="C71" s="98" t="s">
        <v>8</v>
      </c>
      <c r="D71" s="99"/>
      <c r="E71" s="29" t="s">
        <v>12</v>
      </c>
      <c r="F71" s="29">
        <f>ejercicio-1</f>
        <v>2017</v>
      </c>
      <c r="G71" s="29">
        <f>ejercicio</f>
        <v>2018</v>
      </c>
      <c r="H71" s="29" t="s">
        <v>13</v>
      </c>
      <c r="I71" s="29" t="s">
        <v>14</v>
      </c>
      <c r="J71" s="29" t="s">
        <v>15</v>
      </c>
      <c r="K71" s="1"/>
      <c r="L71" s="1"/>
      <c r="M71" s="12"/>
    </row>
    <row r="72" spans="2:13" ht="23.1" customHeight="1" x14ac:dyDescent="0.2">
      <c r="B72" s="53"/>
      <c r="C72" s="87"/>
      <c r="D72" s="88"/>
      <c r="E72" s="78"/>
      <c r="F72" s="89"/>
      <c r="G72" s="78"/>
      <c r="H72" s="51"/>
      <c r="I72" s="51"/>
      <c r="J72" s="52"/>
      <c r="K72" s="1"/>
      <c r="L72" s="1"/>
      <c r="M72" s="12"/>
    </row>
    <row r="73" spans="2:13" ht="23.1" customHeight="1" x14ac:dyDescent="0.2">
      <c r="B73" s="53"/>
      <c r="C73" s="45"/>
      <c r="D73" s="46"/>
      <c r="E73" s="47"/>
      <c r="F73" s="48"/>
      <c r="G73" s="47"/>
      <c r="H73" s="50"/>
      <c r="I73" s="50"/>
      <c r="J73" s="54"/>
      <c r="K73" s="1"/>
      <c r="L73" s="1"/>
      <c r="M73" s="12"/>
    </row>
    <row r="74" spans="2:13" ht="23.1" customHeight="1" x14ac:dyDescent="0.2">
      <c r="B74" s="53"/>
      <c r="C74" s="45"/>
      <c r="D74" s="46"/>
      <c r="E74" s="47"/>
      <c r="F74" s="48"/>
      <c r="G74" s="47"/>
      <c r="H74" s="50"/>
      <c r="I74" s="50"/>
      <c r="J74" s="54"/>
      <c r="K74" s="1"/>
      <c r="L74" s="1"/>
      <c r="M74" s="12"/>
    </row>
    <row r="75" spans="2:13" ht="23.1" customHeight="1" x14ac:dyDescent="0.2">
      <c r="B75" s="53"/>
      <c r="C75" s="45"/>
      <c r="D75" s="46"/>
      <c r="E75" s="47"/>
      <c r="F75" s="48"/>
      <c r="G75" s="47"/>
      <c r="H75" s="50"/>
      <c r="I75" s="50"/>
      <c r="J75" s="54"/>
      <c r="K75" s="1"/>
      <c r="L75" s="1"/>
      <c r="M75" s="12"/>
    </row>
    <row r="76" spans="2:13" ht="23.1" customHeight="1" x14ac:dyDescent="0.2">
      <c r="B76" s="53"/>
      <c r="C76" s="45"/>
      <c r="D76" s="46"/>
      <c r="E76" s="55"/>
      <c r="F76" s="56"/>
      <c r="G76" s="55"/>
      <c r="H76" s="58"/>
      <c r="I76" s="58"/>
      <c r="J76" s="59"/>
      <c r="K76" s="1"/>
      <c r="L76" s="1"/>
      <c r="M76" s="12"/>
    </row>
    <row r="77" spans="2:13" ht="23.1" customHeight="1" x14ac:dyDescent="0.2">
      <c r="B77" s="53"/>
      <c r="C77" s="45"/>
      <c r="D77" s="46"/>
      <c r="E77" s="55"/>
      <c r="F77" s="56"/>
      <c r="G77" s="55"/>
      <c r="H77" s="58"/>
      <c r="I77" s="58"/>
      <c r="J77" s="59"/>
      <c r="K77" s="1"/>
      <c r="L77" s="1"/>
      <c r="M77" s="12"/>
    </row>
    <row r="78" spans="2:13" ht="23.1" customHeight="1" x14ac:dyDescent="0.2">
      <c r="B78" s="53"/>
      <c r="C78" s="45"/>
      <c r="D78" s="46"/>
      <c r="E78" s="55"/>
      <c r="F78" s="56"/>
      <c r="G78" s="55"/>
      <c r="H78" s="58"/>
      <c r="I78" s="58"/>
      <c r="J78" s="59"/>
      <c r="K78" s="1"/>
      <c r="L78" s="1"/>
      <c r="M78" s="12"/>
    </row>
    <row r="79" spans="2:13" ht="23.1" customHeight="1" x14ac:dyDescent="0.2">
      <c r="B79" s="53"/>
      <c r="C79" s="45"/>
      <c r="D79" s="46"/>
      <c r="E79" s="60"/>
      <c r="F79" s="61"/>
      <c r="G79" s="60"/>
      <c r="H79" s="63"/>
      <c r="I79" s="63"/>
      <c r="J79" s="64"/>
      <c r="K79" s="1"/>
      <c r="L79" s="1"/>
      <c r="M79" s="12"/>
    </row>
    <row r="80" spans="2:13" ht="23.1" customHeight="1" x14ac:dyDescent="0.2">
      <c r="B80" s="53"/>
      <c r="C80" s="45"/>
      <c r="D80" s="46"/>
      <c r="E80" s="60"/>
      <c r="F80" s="61"/>
      <c r="G80" s="60"/>
      <c r="H80" s="63"/>
      <c r="I80" s="63"/>
      <c r="J80" s="64"/>
      <c r="K80" s="1"/>
      <c r="L80" s="1"/>
      <c r="M80" s="12"/>
    </row>
    <row r="81" spans="2:13" ht="23.1" customHeight="1" x14ac:dyDescent="0.2">
      <c r="B81" s="53"/>
      <c r="C81" s="65"/>
      <c r="D81" s="66"/>
      <c r="E81" s="67"/>
      <c r="F81" s="68"/>
      <c r="G81" s="67"/>
      <c r="H81" s="70"/>
      <c r="I81" s="70"/>
      <c r="J81" s="71"/>
      <c r="K81" s="1"/>
      <c r="L81" s="1"/>
      <c r="M81" s="12"/>
    </row>
    <row r="82" spans="2:13" ht="23.1" customHeight="1" thickBot="1" x14ac:dyDescent="0.25">
      <c r="B82" s="53"/>
      <c r="C82" s="95" t="s">
        <v>57</v>
      </c>
      <c r="D82" s="96"/>
      <c r="E82" s="97"/>
      <c r="F82" s="74">
        <f>SUM(F72:F81)</f>
        <v>0</v>
      </c>
      <c r="G82" s="74">
        <f>SUM(G72:G81)</f>
        <v>0</v>
      </c>
      <c r="H82" s="24"/>
      <c r="I82" s="24"/>
      <c r="J82" s="94"/>
      <c r="K82" s="80"/>
      <c r="L82" s="80"/>
      <c r="M82" s="12"/>
    </row>
    <row r="83" spans="2:13" ht="23.1" customHeight="1" x14ac:dyDescent="0.2">
      <c r="B83" s="53"/>
      <c r="C83" s="2"/>
      <c r="D83" s="2"/>
      <c r="E83" s="85"/>
      <c r="F83" s="91"/>
      <c r="G83" s="91"/>
      <c r="H83" s="24"/>
      <c r="I83" s="24"/>
      <c r="J83" s="94"/>
      <c r="K83" s="85"/>
      <c r="L83" s="92"/>
      <c r="M83" s="12"/>
    </row>
    <row r="84" spans="2:13" ht="23.1" customHeight="1" x14ac:dyDescent="0.2">
      <c r="C84" s="10"/>
      <c r="D84" s="10"/>
      <c r="E84" s="11"/>
      <c r="F84" s="11"/>
      <c r="G84" s="11"/>
      <c r="H84" s="11"/>
      <c r="I84" s="11"/>
      <c r="J84" s="11"/>
      <c r="K84" s="11"/>
      <c r="L84" s="11"/>
    </row>
    <row r="85" spans="2:13" ht="23.1" customHeight="1" x14ac:dyDescent="0.2">
      <c r="C85" s="10"/>
      <c r="D85" s="10"/>
      <c r="E85" s="11"/>
      <c r="F85" s="11"/>
      <c r="G85" s="11"/>
      <c r="H85" s="11"/>
      <c r="I85" s="11"/>
      <c r="J85" s="11"/>
      <c r="K85" s="11"/>
      <c r="L85" s="11"/>
    </row>
    <row r="86" spans="2:13" ht="23.1" customHeight="1" x14ac:dyDescent="0.2">
      <c r="C86" s="10"/>
      <c r="D86" s="10"/>
      <c r="E86" s="11"/>
      <c r="F86" s="11"/>
      <c r="G86" s="11"/>
      <c r="H86" s="11"/>
      <c r="I86" s="11"/>
      <c r="J86" s="11"/>
      <c r="K86" s="11"/>
      <c r="L86" s="11"/>
    </row>
    <row r="87" spans="2:13" ht="23.1" customHeight="1" x14ac:dyDescent="0.2">
      <c r="F87" s="11"/>
      <c r="G87" s="11"/>
      <c r="H87" s="11"/>
      <c r="I87" s="11"/>
      <c r="J87" s="11"/>
      <c r="K87" s="11"/>
      <c r="L87" s="11"/>
    </row>
  </sheetData>
  <mergeCells count="23">
    <mergeCell ref="L6:L7"/>
    <mergeCell ref="D9:L9"/>
    <mergeCell ref="C12:D12"/>
    <mergeCell ref="C15:D15"/>
    <mergeCell ref="F15:G15"/>
    <mergeCell ref="H15:I15"/>
    <mergeCell ref="F56:G56"/>
    <mergeCell ref="H56:I56"/>
    <mergeCell ref="C57:D57"/>
    <mergeCell ref="C16:D16"/>
    <mergeCell ref="C18:E18"/>
    <mergeCell ref="C31:L31"/>
    <mergeCell ref="C32:E32"/>
    <mergeCell ref="C33:E33"/>
    <mergeCell ref="C38:D38"/>
    <mergeCell ref="F38:G38"/>
    <mergeCell ref="H38:I38"/>
    <mergeCell ref="C68:E68"/>
    <mergeCell ref="C71:D71"/>
    <mergeCell ref="C82:E82"/>
    <mergeCell ref="C39:D39"/>
    <mergeCell ref="C53:E53"/>
    <mergeCell ref="C56:D56"/>
  </mergeCells>
  <pageMargins left="0.51181102362204722" right="0.11811023622047245" top="0.15748031496062992" bottom="0.15748031496062992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cp:lastPrinted>2018-04-26T11:10:18Z</cp:lastPrinted>
  <dcterms:created xsi:type="dcterms:W3CDTF">2018-04-25T16:10:05Z</dcterms:created>
  <dcterms:modified xsi:type="dcterms:W3CDTF">2018-04-26T11:10:29Z</dcterms:modified>
</cp:coreProperties>
</file>